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2510" windowHeight="8010" tabRatio="630"/>
  </bookViews>
  <sheets>
    <sheet name="провер. работы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18" r:id="rId17"/>
    <sheet name="17" sheetId="19" r:id="rId18"/>
  </sheets>
  <definedNames>
    <definedName name="_xlnm.Print_Area" localSheetId="0">'провер. работы'!$A$1:$P$43</definedName>
  </definedNames>
  <calcPr calcId="144525"/>
</workbook>
</file>

<file path=xl/calcChain.xml><?xml version="1.0" encoding="utf-8"?>
<calcChain xmlns="http://schemas.openxmlformats.org/spreadsheetml/2006/main">
  <c r="I16" i="2" l="1"/>
  <c r="I17" i="2"/>
  <c r="I18" i="2"/>
  <c r="C25" i="2" l="1"/>
  <c r="D26" i="2"/>
  <c r="C24" i="2"/>
  <c r="C26" i="2" s="1"/>
  <c r="H24" i="2" l="1"/>
  <c r="H26" i="2" s="1"/>
  <c r="G24" i="2"/>
  <c r="G26" i="2" s="1"/>
  <c r="F24" i="2"/>
  <c r="F26" i="2" s="1"/>
  <c r="E24" i="2"/>
  <c r="E26" i="2" s="1"/>
  <c r="I20" i="2"/>
  <c r="E25" i="2"/>
  <c r="F25" i="2"/>
  <c r="G25" i="2"/>
  <c r="H25" i="2"/>
  <c r="I9" i="2" l="1"/>
  <c r="I10" i="2"/>
  <c r="I11" i="2"/>
  <c r="I13" i="2"/>
  <c r="I14" i="2"/>
  <c r="I15" i="2"/>
  <c r="I19" i="2"/>
  <c r="I21" i="2"/>
  <c r="I22" i="2"/>
  <c r="I23" i="2"/>
  <c r="I8" i="2"/>
  <c r="I24" i="2" l="1"/>
</calcChain>
</file>

<file path=xl/sharedStrings.xml><?xml version="1.0" encoding="utf-8"?>
<sst xmlns="http://schemas.openxmlformats.org/spreadsheetml/2006/main" count="31" uniqueCount="30">
  <si>
    <t>класс</t>
  </si>
  <si>
    <t>название предмета</t>
  </si>
  <si>
    <t>ФИО ученика</t>
  </si>
  <si>
    <t>Средняя оценка</t>
  </si>
  <si>
    <t>Качество</t>
  </si>
  <si>
    <t>Успешность</t>
  </si>
  <si>
    <t>дата проведения</t>
  </si>
  <si>
    <t>%</t>
  </si>
  <si>
    <t>РУССКИЙ ЯЗЫК</t>
  </si>
  <si>
    <t>Каюмова Е.В.</t>
  </si>
  <si>
    <t>2019-2020</t>
  </si>
  <si>
    <t>9Б</t>
  </si>
  <si>
    <t xml:space="preserve">К.Р №1 входная </t>
  </si>
  <si>
    <t>1. Алексеева Валентина</t>
  </si>
  <si>
    <t>2. Афанасьев Герман</t>
  </si>
  <si>
    <t>3. Бережнова Елена</t>
  </si>
  <si>
    <t>4. Ващенко Эдуард</t>
  </si>
  <si>
    <t>5. Воронкова Вера</t>
  </si>
  <si>
    <t>6. Воронкова Дарья</t>
  </si>
  <si>
    <t>7. Захаров Александр Ю.</t>
  </si>
  <si>
    <t>8. Мозолев Алексей</t>
  </si>
  <si>
    <t>9. Николаев Артем</t>
  </si>
  <si>
    <t>10. Прокопьев Сандал</t>
  </si>
  <si>
    <t>11. Прокопьева Виктория</t>
  </si>
  <si>
    <t>12. Усачёв Андрей</t>
  </si>
  <si>
    <t>К.Р №2 С/С и предложение</t>
  </si>
  <si>
    <t>ПР Простое осложн.предложение</t>
  </si>
  <si>
    <t>КР №3 Тест ф формате ЕГЭ</t>
  </si>
  <si>
    <t>К.Р. №4 Осложненное предложение</t>
  </si>
  <si>
    <t xml:space="preserve">К.Р. 10 КЛ ГОД.К.Р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</si>
</sst>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9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u/>
      <sz val="8.8000000000000007"/>
      <color theme="10"/>
      <name val="Calibri"/>
      <family val="2"/>
    </font>
    <font>
      <b/>
      <sz val="12"/>
      <name val="Arial Cyr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Fill="1" applyBorder="1"/>
    <xf numFmtId="0" fontId="0" fillId="2" borderId="0" xfId="0" applyFill="1"/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/>
    <xf numFmtId="0" fontId="3" fillId="0" borderId="0" xfId="0" applyFont="1" applyBorder="1" applyAlignment="1" applyProtection="1">
      <alignment horizontal="center" textRotation="90" wrapText="1"/>
      <protection hidden="1"/>
    </xf>
    <xf numFmtId="0" fontId="5" fillId="0" borderId="1" xfId="0" applyFont="1" applyBorder="1"/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6" fillId="0" borderId="2" xfId="0" applyFont="1" applyFill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/>
    <xf numFmtId="165" fontId="6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" fontId="6" fillId="2" borderId="5" xfId="0" applyNumberFormat="1" applyFont="1" applyFill="1" applyBorder="1" applyAlignment="1" applyProtection="1">
      <alignment horizontal="center" vertical="center" wrapText="1" shrinkToFit="1"/>
      <protection hidden="1"/>
    </xf>
    <xf numFmtId="164" fontId="5" fillId="0" borderId="1" xfId="0" applyNumberFormat="1" applyFont="1" applyBorder="1" applyAlignment="1">
      <alignment horizontal="center" vertical="justify"/>
    </xf>
    <xf numFmtId="1" fontId="6" fillId="2" borderId="3" xfId="0" applyNumberFormat="1" applyFont="1" applyFill="1" applyBorder="1" applyAlignment="1" applyProtection="1">
      <alignment horizontal="center" vertical="center" wrapText="1" shrinkToFit="1"/>
      <protection hidden="1"/>
    </xf>
    <xf numFmtId="164" fontId="5" fillId="0" borderId="3" xfId="0" applyNumberFormat="1" applyFont="1" applyBorder="1" applyAlignment="1">
      <alignment horizontal="center" vertical="justify"/>
    </xf>
    <xf numFmtId="1" fontId="6" fillId="2" borderId="1" xfId="0" applyNumberFormat="1" applyFont="1" applyFill="1" applyBorder="1" applyAlignment="1" applyProtection="1">
      <alignment horizontal="center" vertical="justify" wrapText="1" shrinkToFit="1"/>
      <protection hidden="1"/>
    </xf>
    <xf numFmtId="0" fontId="8" fillId="0" borderId="1" xfId="1" applyFont="1" applyBorder="1" applyAlignment="1" applyProtection="1"/>
    <xf numFmtId="0" fontId="5" fillId="0" borderId="3" xfId="0" applyFont="1" applyBorder="1"/>
    <xf numFmtId="2" fontId="5" fillId="2" borderId="3" xfId="0" applyNumberFormat="1" applyFont="1" applyFill="1" applyBorder="1" applyAlignment="1">
      <alignment horizontal="center" vertical="justify"/>
    </xf>
    <xf numFmtId="2" fontId="5" fillId="0" borderId="1" xfId="0" applyNumberFormat="1" applyFont="1" applyBorder="1" applyAlignment="1">
      <alignment horizontal="center" vertical="justify"/>
    </xf>
    <xf numFmtId="0" fontId="6" fillId="2" borderId="1" xfId="0" applyFont="1" applyFill="1" applyBorder="1"/>
    <xf numFmtId="10" fontId="5" fillId="2" borderId="1" xfId="0" applyNumberFormat="1" applyFont="1" applyFill="1" applyBorder="1" applyAlignment="1">
      <alignment horizontal="center" vertical="justify"/>
    </xf>
    <xf numFmtId="0" fontId="3" fillId="0" borderId="0" xfId="0" applyFont="1" applyAlignment="1" applyProtection="1">
      <alignment horizontal="center" textRotation="90" wrapText="1"/>
      <protection hidden="1"/>
    </xf>
    <xf numFmtId="0" fontId="3" fillId="0" borderId="0" xfId="0" applyFont="1" applyBorder="1" applyAlignment="1" applyProtection="1">
      <alignment horizontal="center" textRotation="90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wrapText="1"/>
      <protection hidden="1"/>
    </xf>
    <xf numFmtId="0" fontId="4" fillId="0" borderId="0" xfId="0" applyFont="1" applyFill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работы'!$B$24</c:f>
              <c:strCache>
                <c:ptCount val="1"/>
                <c:pt idx="0">
                  <c:v>Средняя оценка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'провер. работы'!$C$24:$H$24</c:f>
              <c:numCache>
                <c:formatCode>0.00</c:formatCode>
                <c:ptCount val="6"/>
                <c:pt idx="0">
                  <c:v>0</c:v>
                </c:pt>
                <c:pt idx="1">
                  <c:v>3</c:v>
                </c:pt>
                <c:pt idx="2">
                  <c:v>3.8181818181818183</c:v>
                </c:pt>
                <c:pt idx="3">
                  <c:v>3.75</c:v>
                </c:pt>
                <c:pt idx="4">
                  <c:v>3.8333333333333335</c:v>
                </c:pt>
                <c:pt idx="5">
                  <c:v>3.8333333333333335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22272"/>
        <c:axId val="151166336"/>
      </c:lineChart>
      <c:catAx>
        <c:axId val="12522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51166336"/>
        <c:crosses val="autoZero"/>
        <c:auto val="1"/>
        <c:lblAlgn val="ctr"/>
        <c:lblOffset val="100"/>
        <c:noMultiLvlLbl val="0"/>
      </c:catAx>
      <c:valAx>
        <c:axId val="151166336"/>
        <c:scaling>
          <c:orientation val="minMax"/>
          <c:max val="5.5"/>
          <c:min val="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5222272"/>
        <c:crosses val="autoZero"/>
        <c:crossBetween val="between"/>
        <c:majorUnit val="1"/>
      </c:valAx>
      <c:spPr>
        <a:ln w="38100"/>
      </c:spPr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работы'!$B$14</c:f>
              <c:strCache>
                <c:ptCount val="1"/>
                <c:pt idx="0">
                  <c:v>7. Захаров Александр Ю.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"/>
            <c:marker>
              <c:spPr>
                <a:solidFill>
                  <a:srgbClr val="00206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</c:dPt>
          <c:val>
            <c:numRef>
              <c:f>'провер. работы'!$C$14:$H$14</c:f>
              <c:numCache>
                <c:formatCode>0</c:formatCode>
                <c:ptCount val="6"/>
                <c:pt idx="1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99616"/>
        <c:axId val="126401152"/>
      </c:lineChart>
      <c:catAx>
        <c:axId val="126399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01152"/>
        <c:crosses val="autoZero"/>
        <c:auto val="1"/>
        <c:lblAlgn val="ctr"/>
        <c:lblOffset val="100"/>
        <c:noMultiLvlLbl val="0"/>
      </c:catAx>
      <c:valAx>
        <c:axId val="126401152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639961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работы'!$B$15</c:f>
              <c:strCache>
                <c:ptCount val="1"/>
                <c:pt idx="0">
                  <c:v>8. Мозолев Алексей</c:v>
                </c:pt>
              </c:strCache>
            </c:strRef>
          </c:tx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val>
            <c:numRef>
              <c:f>'провер. работы'!$C$15:$H$15</c:f>
              <c:numCache>
                <c:formatCode>0</c:formatCode>
                <c:ptCount val="6"/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20096"/>
        <c:axId val="146821888"/>
      </c:lineChart>
      <c:catAx>
        <c:axId val="146820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821888"/>
        <c:crosses val="autoZero"/>
        <c:auto val="1"/>
        <c:lblAlgn val="ctr"/>
        <c:lblOffset val="100"/>
        <c:noMultiLvlLbl val="0"/>
      </c:catAx>
      <c:valAx>
        <c:axId val="146821888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682009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работы'!$B$16</c:f>
              <c:strCache>
                <c:ptCount val="1"/>
                <c:pt idx="0">
                  <c:v>9. Николаев Артем</c:v>
                </c:pt>
              </c:strCache>
            </c:strRef>
          </c:tx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</c:dPt>
          <c:val>
            <c:numRef>
              <c:f>'провер. работы'!$C$16:$H$16</c:f>
              <c:numCache>
                <c:formatCode>0</c:formatCode>
                <c:ptCount val="6"/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34944"/>
        <c:axId val="146836480"/>
      </c:lineChart>
      <c:catAx>
        <c:axId val="14683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46836480"/>
        <c:crosses val="autoZero"/>
        <c:auto val="1"/>
        <c:lblAlgn val="ctr"/>
        <c:lblOffset val="100"/>
        <c:noMultiLvlLbl val="0"/>
      </c:catAx>
      <c:valAx>
        <c:axId val="146836480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683494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работы'!$B$17</c:f>
              <c:strCache>
                <c:ptCount val="1"/>
                <c:pt idx="0">
                  <c:v>10. Прокопьев Сандал</c:v>
                </c:pt>
              </c:strCache>
            </c:strRef>
          </c:tx>
          <c:marker>
            <c:spPr>
              <a:solidFill>
                <a:srgbClr val="0070C0"/>
              </a:solidFill>
            </c:spPr>
          </c:marker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val>
            <c:numRef>
              <c:f>'провер. работы'!$C$17:$H$17</c:f>
              <c:numCache>
                <c:formatCode>0</c:formatCode>
                <c:ptCount val="6"/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15808"/>
        <c:axId val="147417344"/>
      </c:lineChart>
      <c:catAx>
        <c:axId val="14741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417344"/>
        <c:crosses val="autoZero"/>
        <c:auto val="1"/>
        <c:lblAlgn val="ctr"/>
        <c:lblOffset val="100"/>
        <c:noMultiLvlLbl val="0"/>
      </c:catAx>
      <c:valAx>
        <c:axId val="147417344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41580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работы'!$B$18</c:f>
              <c:strCache>
                <c:ptCount val="1"/>
                <c:pt idx="0">
                  <c:v>11. Прокопьева Виктория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00B050"/>
                </a:solidFill>
              </c:spPr>
            </c:marker>
            <c:bubble3D val="0"/>
          </c:dPt>
          <c:val>
            <c:numRef>
              <c:f>'провер. работы'!$C$18:$H$18</c:f>
              <c:numCache>
                <c:formatCode>0</c:formatCode>
                <c:ptCount val="6"/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30400"/>
        <c:axId val="147436288"/>
      </c:lineChart>
      <c:catAx>
        <c:axId val="14743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436288"/>
        <c:crosses val="autoZero"/>
        <c:auto val="1"/>
        <c:lblAlgn val="ctr"/>
        <c:lblOffset val="100"/>
        <c:noMultiLvlLbl val="0"/>
      </c:catAx>
      <c:valAx>
        <c:axId val="147436288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43040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работы'!$B$19</c:f>
              <c:strCache>
                <c:ptCount val="1"/>
                <c:pt idx="0">
                  <c:v>12. Усачёв Андрей</c:v>
                </c:pt>
              </c:strCache>
            </c:strRef>
          </c:tx>
          <c:dPt>
            <c:idx val="1"/>
            <c:marker>
              <c:spPr>
                <a:solidFill>
                  <a:srgbClr val="002060"/>
                </a:solidFill>
              </c:spPr>
            </c:marker>
            <c:bubble3D val="0"/>
          </c:dPt>
          <c:val>
            <c:numRef>
              <c:f>'провер. работы'!$C$19:$H$19</c:f>
              <c:numCache>
                <c:formatCode>0</c:formatCode>
                <c:ptCount val="6"/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85824"/>
        <c:axId val="147487360"/>
      </c:lineChart>
      <c:catAx>
        <c:axId val="14748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7487360"/>
        <c:crosses val="autoZero"/>
        <c:auto val="1"/>
        <c:lblAlgn val="ctr"/>
        <c:lblOffset val="100"/>
        <c:noMultiLvlLbl val="0"/>
      </c:catAx>
      <c:valAx>
        <c:axId val="147487360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48582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работы'!$B$20</c:f>
              <c:strCache>
                <c:ptCount val="1"/>
              </c:strCache>
            </c:strRef>
          </c:tx>
          <c:dPt>
            <c:idx val="2"/>
            <c:marker>
              <c:spPr>
                <a:solidFill>
                  <a:srgbClr val="002060"/>
                </a:solidFill>
              </c:spPr>
            </c:marker>
            <c:bubble3D val="0"/>
          </c:dPt>
          <c:dPt>
            <c:idx val="4"/>
            <c:marker>
              <c:spPr>
                <a:solidFill>
                  <a:srgbClr val="002060"/>
                </a:solidFill>
              </c:spPr>
            </c:marker>
            <c:bubble3D val="0"/>
          </c:dPt>
          <c:val>
            <c:numRef>
              <c:f>'провер. работы'!$C$20:$H$20</c:f>
              <c:numCache>
                <c:formatCode>0</c:formatCode>
                <c:ptCount val="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96320"/>
        <c:axId val="147502208"/>
      </c:lineChart>
      <c:catAx>
        <c:axId val="14749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502208"/>
        <c:crosses val="autoZero"/>
        <c:auto val="1"/>
        <c:lblAlgn val="ctr"/>
        <c:lblOffset val="100"/>
        <c:noMultiLvlLbl val="0"/>
      </c:catAx>
      <c:valAx>
        <c:axId val="147502208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49632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работы'!$B$21</c:f>
              <c:strCache>
                <c:ptCount val="1"/>
              </c:strCache>
            </c:strRef>
          </c:tx>
          <c:dPt>
            <c:idx val="2"/>
            <c:marker>
              <c:spPr>
                <a:solidFill>
                  <a:srgbClr val="00206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002060"/>
                </a:solidFill>
                <a:ln>
                  <a:solidFill>
                    <a:srgbClr val="002060"/>
                  </a:solidFill>
                </a:ln>
              </c:spPr>
            </c:marker>
            <c:bubble3D val="0"/>
            <c:spPr>
              <a:ln>
                <a:solidFill>
                  <a:srgbClr val="002060"/>
                </a:solidFill>
              </a:ln>
            </c:spPr>
          </c:dPt>
          <c:val>
            <c:numRef>
              <c:f>'провер. работы'!$C$21:$H$21</c:f>
              <c:numCache>
                <c:formatCode>0</c:formatCode>
                <c:ptCount val="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896"/>
        <c:axId val="147570688"/>
      </c:lineChart>
      <c:catAx>
        <c:axId val="14756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7570688"/>
        <c:crosses val="autoZero"/>
        <c:auto val="1"/>
        <c:lblAlgn val="ctr"/>
        <c:lblOffset val="100"/>
        <c:noMultiLvlLbl val="0"/>
      </c:catAx>
      <c:valAx>
        <c:axId val="147570688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56889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работы'!$B$22</c:f>
              <c:strCache>
                <c:ptCount val="1"/>
              </c:strCache>
            </c:strRef>
          </c:tx>
          <c:dPt>
            <c:idx val="2"/>
            <c:marker>
              <c:spPr>
                <a:solidFill>
                  <a:srgbClr val="002060"/>
                </a:solidFill>
              </c:spPr>
            </c:marker>
            <c:bubble3D val="0"/>
          </c:dPt>
          <c:dPt>
            <c:idx val="4"/>
            <c:marker>
              <c:spPr>
                <a:solidFill>
                  <a:srgbClr val="002060"/>
                </a:solidFill>
              </c:spPr>
            </c:marker>
            <c:bubble3D val="0"/>
          </c:dPt>
          <c:val>
            <c:numRef>
              <c:f>'провер. работы'!$C$22:$H$22</c:f>
              <c:numCache>
                <c:formatCode>0</c:formatCode>
                <c:ptCount val="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21024"/>
        <c:axId val="148322560"/>
      </c:lineChart>
      <c:catAx>
        <c:axId val="14832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8322560"/>
        <c:crosses val="autoZero"/>
        <c:auto val="1"/>
        <c:lblAlgn val="ctr"/>
        <c:lblOffset val="100"/>
        <c:noMultiLvlLbl val="0"/>
      </c:catAx>
      <c:valAx>
        <c:axId val="148322560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832102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7071741032370933E-2"/>
          <c:y val="0.19514233849454998"/>
          <c:w val="0.89903937007874013"/>
          <c:h val="0.65422173305429565"/>
        </c:manualLayout>
      </c:layout>
      <c:lineChart>
        <c:grouping val="standard"/>
        <c:varyColors val="0"/>
        <c:ser>
          <c:idx val="0"/>
          <c:order val="0"/>
          <c:tx>
            <c:strRef>
              <c:f>'провер. работы'!#REF!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'провер. работы'!#REF!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71712"/>
        <c:axId val="150016000"/>
      </c:lineChart>
      <c:catAx>
        <c:axId val="14837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50016000"/>
        <c:crosses val="autoZero"/>
        <c:auto val="1"/>
        <c:lblAlgn val="ctr"/>
        <c:lblOffset val="100"/>
        <c:noMultiLvlLbl val="0"/>
      </c:catAx>
      <c:valAx>
        <c:axId val="150016000"/>
        <c:scaling>
          <c:orientation val="minMax"/>
          <c:max val="5"/>
          <c:min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371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работы'!$B$25</c:f>
              <c:strCache>
                <c:ptCount val="1"/>
                <c:pt idx="0">
                  <c:v>Качество</c:v>
                </c:pt>
              </c:strCache>
            </c:strRef>
          </c:tx>
          <c:val>
            <c:numRef>
              <c:f>'провер. работы'!$C$25:$H$25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0.46666666666666667</c:v>
                </c:pt>
                <c:pt idx="3">
                  <c:v>0.4375</c:v>
                </c:pt>
                <c:pt idx="4">
                  <c:v>0.5625</c:v>
                </c:pt>
                <c:pt idx="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46400"/>
        <c:axId val="185877248"/>
      </c:lineChart>
      <c:catAx>
        <c:axId val="18584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85877248"/>
        <c:crosses val="autoZero"/>
        <c:auto val="1"/>
        <c:lblAlgn val="ctr"/>
        <c:lblOffset val="100"/>
        <c:noMultiLvlLbl val="0"/>
      </c:catAx>
      <c:valAx>
        <c:axId val="185877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5846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работы'!$B$23</c:f>
              <c:strCache>
                <c:ptCount val="1"/>
              </c:strCache>
            </c:strRef>
          </c:tx>
          <c:dPt>
            <c:idx val="2"/>
            <c:marker>
              <c:spPr>
                <a:solidFill>
                  <a:srgbClr val="0070C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0070C0"/>
                </a:solidFill>
                <a:ln>
                  <a:solidFill>
                    <a:srgbClr val="0070C0"/>
                  </a:solidFill>
                </a:ln>
              </c:spPr>
            </c:marker>
            <c:bubble3D val="0"/>
            <c:spPr>
              <a:ln>
                <a:solidFill>
                  <a:srgbClr val="0070C0"/>
                </a:solidFill>
              </a:ln>
            </c:spPr>
          </c:dPt>
          <c:val>
            <c:numRef>
              <c:f>'провер. работы'!$C$23:$H$23</c:f>
              <c:numCache>
                <c:formatCode>0</c:formatCode>
                <c:ptCount val="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41728"/>
        <c:axId val="150043264"/>
      </c:lineChart>
      <c:catAx>
        <c:axId val="15004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0043264"/>
        <c:crosses val="autoZero"/>
        <c:auto val="1"/>
        <c:lblAlgn val="ctr"/>
        <c:lblOffset val="100"/>
        <c:noMultiLvlLbl val="0"/>
      </c:catAx>
      <c:valAx>
        <c:axId val="150043264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004172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работы'!$B$26</c:f>
              <c:strCache>
                <c:ptCount val="1"/>
                <c:pt idx="0">
                  <c:v>Успешность</c:v>
                </c:pt>
              </c:strCache>
            </c:strRef>
          </c:tx>
          <c:spPr>
            <a:ln cmpd="sng"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val>
            <c:numRef>
              <c:f>'провер. работы'!$C$26:$H$26</c:f>
              <c:numCache>
                <c:formatCode>0.00%</c:formatCode>
                <c:ptCount val="6"/>
                <c:pt idx="0">
                  <c:v>0</c:v>
                </c:pt>
                <c:pt idx="1">
                  <c:v>0.76923076923076927</c:v>
                </c:pt>
                <c:pt idx="2">
                  <c:v>0.7857142857142857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98752"/>
        <c:axId val="188300672"/>
      </c:lineChart>
      <c:catAx>
        <c:axId val="18829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88300672"/>
        <c:crosses val="autoZero"/>
        <c:auto val="1"/>
        <c:lblAlgn val="ctr"/>
        <c:lblOffset val="100"/>
        <c:noMultiLvlLbl val="0"/>
      </c:catAx>
      <c:valAx>
        <c:axId val="188300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829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3319333491881499E-2"/>
          <c:y val="0.20344482875893274"/>
          <c:w val="0.90920029766137689"/>
          <c:h val="0.66350161001038999"/>
        </c:manualLayout>
      </c:layout>
      <c:lineChart>
        <c:grouping val="standard"/>
        <c:varyColors val="0"/>
        <c:ser>
          <c:idx val="0"/>
          <c:order val="0"/>
          <c:tx>
            <c:strRef>
              <c:f>'провер. работы'!$B$8</c:f>
              <c:strCache>
                <c:ptCount val="1"/>
                <c:pt idx="0">
                  <c:v>1. Алексеева Валентина</c:v>
                </c:pt>
              </c:strCache>
            </c:strRef>
          </c:tx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val>
            <c:numRef>
              <c:f>'провер. работы'!$C$8:$H$8</c:f>
              <c:numCache>
                <c:formatCode>General</c:formatCode>
                <c:ptCount val="6"/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12480"/>
        <c:axId val="207814016"/>
      </c:lineChart>
      <c:catAx>
        <c:axId val="20781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14016"/>
        <c:crosses val="autoZero"/>
        <c:auto val="1"/>
        <c:lblAlgn val="ctr"/>
        <c:lblOffset val="100"/>
        <c:noMultiLvlLbl val="0"/>
      </c:catAx>
      <c:valAx>
        <c:axId val="207814016"/>
        <c:scaling>
          <c:orientation val="minMax"/>
          <c:max val="5"/>
          <c:min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1248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5.6516185476815396E-2"/>
          <c:y val="0.21380882598358081"/>
          <c:w val="0.89903937007874013"/>
          <c:h val="0.65422173305429576"/>
        </c:manualLayout>
      </c:layout>
      <c:lineChart>
        <c:grouping val="standard"/>
        <c:varyColors val="0"/>
        <c:ser>
          <c:idx val="0"/>
          <c:order val="0"/>
          <c:tx>
            <c:strRef>
              <c:f>'провер. работы'!$B$9</c:f>
              <c:strCache>
                <c:ptCount val="1"/>
                <c:pt idx="0">
                  <c:v>2. Афанасьев Герман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'провер. работы'!$C$9:$H$9</c:f>
              <c:numCache>
                <c:formatCode>0</c:formatCode>
                <c:ptCount val="6"/>
                <c:pt idx="1">
                  <c:v>2</c:v>
                </c:pt>
                <c:pt idx="2" formatCode="General">
                  <c:v>3</c:v>
                </c:pt>
                <c:pt idx="3">
                  <c:v>3</c:v>
                </c:pt>
                <c:pt idx="4" formatCode="General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48000"/>
        <c:axId val="124862464"/>
      </c:lineChart>
      <c:catAx>
        <c:axId val="124848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862464"/>
        <c:crosses val="autoZero"/>
        <c:auto val="1"/>
        <c:lblAlgn val="ctr"/>
        <c:lblOffset val="100"/>
        <c:noMultiLvlLbl val="0"/>
      </c:catAx>
      <c:valAx>
        <c:axId val="124862464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484800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работы'!$B$10</c:f>
              <c:strCache>
                <c:ptCount val="1"/>
                <c:pt idx="0">
                  <c:v>3. Бережнова Елена</c:v>
                </c:pt>
              </c:strCache>
            </c:strRef>
          </c:tx>
          <c:dPt>
            <c:idx val="4"/>
            <c:marker>
              <c:spPr>
                <a:solidFill>
                  <a:srgbClr val="0070C0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val>
            <c:numRef>
              <c:f>'провер. работы'!$C$10:$H$10</c:f>
              <c:numCache>
                <c:formatCode>0</c:formatCode>
                <c:ptCount val="6"/>
                <c:pt idx="1">
                  <c:v>4</c:v>
                </c:pt>
                <c:pt idx="2" formatCode="General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75520"/>
        <c:axId val="124877056"/>
      </c:lineChart>
      <c:catAx>
        <c:axId val="12487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877056"/>
        <c:crosses val="autoZero"/>
        <c:auto val="1"/>
        <c:lblAlgn val="ctr"/>
        <c:lblOffset val="100"/>
        <c:noMultiLvlLbl val="0"/>
      </c:catAx>
      <c:valAx>
        <c:axId val="124877056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487552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работы'!$B$11</c:f>
              <c:strCache>
                <c:ptCount val="1"/>
                <c:pt idx="0">
                  <c:v>4. Ващенко Эдуард</c:v>
                </c:pt>
              </c:strCache>
            </c:strRef>
          </c:tx>
          <c:marker>
            <c:spPr>
              <a:solidFill>
                <a:srgbClr val="0070C0"/>
              </a:solidFill>
            </c:spPr>
          </c:marker>
          <c:val>
            <c:numRef>
              <c:f>'провер. работы'!$C$11:$H$11</c:f>
              <c:numCache>
                <c:formatCode>0</c:formatCode>
                <c:ptCount val="6"/>
                <c:pt idx="1">
                  <c:v>3</c:v>
                </c:pt>
                <c:pt idx="2" formatCode="General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54208"/>
        <c:axId val="125460480"/>
      </c:lineChart>
      <c:catAx>
        <c:axId val="12545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460480"/>
        <c:crosses val="autoZero"/>
        <c:auto val="1"/>
        <c:lblAlgn val="ctr"/>
        <c:lblOffset val="100"/>
        <c:noMultiLvlLbl val="0"/>
      </c:catAx>
      <c:valAx>
        <c:axId val="125460480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45420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'провер. работы'!$B$12</c:f>
              <c:strCache>
                <c:ptCount val="1"/>
                <c:pt idx="0">
                  <c:v>5. Воронкова Вера</c:v>
                </c:pt>
              </c:strCache>
            </c:strRef>
          </c:tx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val>
            <c:numRef>
              <c:f>'провер. работы'!$C$12:$H$12</c:f>
              <c:numCache>
                <c:formatCode>0</c:formatCode>
                <c:ptCount val="6"/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77248"/>
        <c:axId val="125478784"/>
      </c:lineChart>
      <c:catAx>
        <c:axId val="12547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478784"/>
        <c:crosses val="autoZero"/>
        <c:auto val="1"/>
        <c:lblAlgn val="ctr"/>
        <c:lblOffset val="100"/>
        <c:noMultiLvlLbl val="0"/>
      </c:catAx>
      <c:valAx>
        <c:axId val="125478784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47724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4849518810148804E-2"/>
          <c:y val="0.19514233849454998"/>
          <c:w val="0.89903937007874013"/>
          <c:h val="0.65422173305429476"/>
        </c:manualLayout>
      </c:layout>
      <c:lineChart>
        <c:grouping val="standard"/>
        <c:varyColors val="0"/>
        <c:ser>
          <c:idx val="0"/>
          <c:order val="0"/>
          <c:tx>
            <c:strRef>
              <c:f>'провер. работы'!$B$13</c:f>
              <c:strCache>
                <c:ptCount val="1"/>
                <c:pt idx="0">
                  <c:v>6. Воронкова Дарья</c:v>
                </c:pt>
              </c:strCache>
            </c:strRef>
          </c:tx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rgbClr val="00206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002060"/>
                </a:solidFill>
              </c:spPr>
            </c:marker>
            <c:bubble3D val="0"/>
          </c:dPt>
          <c:val>
            <c:numRef>
              <c:f>'провер. работы'!$C$13:$H$13</c:f>
              <c:numCache>
                <c:formatCode>0</c:formatCode>
                <c:ptCount val="6"/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81056"/>
        <c:axId val="126382848"/>
      </c:lineChart>
      <c:catAx>
        <c:axId val="12638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382848"/>
        <c:crosses val="autoZero"/>
        <c:auto val="1"/>
        <c:lblAlgn val="ctr"/>
        <c:lblOffset val="100"/>
        <c:noMultiLvlLbl val="0"/>
      </c:catAx>
      <c:valAx>
        <c:axId val="126382848"/>
        <c:scaling>
          <c:orientation val="minMax"/>
          <c:max val="5"/>
          <c:min val="2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638105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176892</xdr:colOff>
      <xdr:row>27</xdr:row>
      <xdr:rowOff>40822</xdr:rowOff>
    </xdr:from>
    <xdr:to>
      <xdr:col>7</xdr:col>
      <xdr:colOff>163285</xdr:colOff>
      <xdr:row>41</xdr:row>
      <xdr:rowOff>122465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416720</xdr:colOff>
      <xdr:row>27</xdr:row>
      <xdr:rowOff>71438</xdr:rowOff>
    </xdr:from>
    <xdr:to>
      <xdr:col>8</xdr:col>
      <xdr:colOff>0</xdr:colOff>
      <xdr:row>41</xdr:row>
      <xdr:rowOff>149679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27</xdr:row>
      <xdr:rowOff>23813</xdr:rowOff>
    </xdr:from>
    <xdr:to>
      <xdr:col>14</xdr:col>
      <xdr:colOff>528978</xdr:colOff>
      <xdr:row>41</xdr:row>
      <xdr:rowOff>105456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92869</xdr:colOff>
      <xdr:row>1</xdr:row>
      <xdr:rowOff>109538</xdr:rowOff>
    </xdr:from>
    <xdr:to>
      <xdr:col>8</xdr:col>
      <xdr:colOff>397669</xdr:colOff>
      <xdr:row>15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597694</xdr:colOff>
      <xdr:row>2</xdr:row>
      <xdr:rowOff>42863</xdr:rowOff>
    </xdr:from>
    <xdr:to>
      <xdr:col>9</xdr:col>
      <xdr:colOff>292894</xdr:colOff>
      <xdr:row>16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273844</xdr:colOff>
      <xdr:row>1</xdr:row>
      <xdr:rowOff>52388</xdr:rowOff>
    </xdr:from>
    <xdr:to>
      <xdr:col>7</xdr:col>
      <xdr:colOff>578644</xdr:colOff>
      <xdr:row>15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350044</xdr:colOff>
      <xdr:row>1</xdr:row>
      <xdr:rowOff>109538</xdr:rowOff>
    </xdr:from>
    <xdr:to>
      <xdr:col>8</xdr:col>
      <xdr:colOff>45244</xdr:colOff>
      <xdr:row>15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473869</xdr:colOff>
      <xdr:row>1</xdr:row>
      <xdr:rowOff>80963</xdr:rowOff>
    </xdr:from>
    <xdr:to>
      <xdr:col>8</xdr:col>
      <xdr:colOff>169069</xdr:colOff>
      <xdr:row>15</xdr:row>
      <xdr:rowOff>152400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150019</xdr:colOff>
      <xdr:row>1</xdr:row>
      <xdr:rowOff>61913</xdr:rowOff>
    </xdr:from>
    <xdr:to>
      <xdr:col>7</xdr:col>
      <xdr:colOff>454819</xdr:colOff>
      <xdr:row>15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445294</xdr:colOff>
      <xdr:row>1</xdr:row>
      <xdr:rowOff>157163</xdr:rowOff>
    </xdr:from>
    <xdr:to>
      <xdr:col>8</xdr:col>
      <xdr:colOff>140494</xdr:colOff>
      <xdr:row>16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531019</xdr:colOff>
      <xdr:row>1</xdr:row>
      <xdr:rowOff>109538</xdr:rowOff>
    </xdr:from>
    <xdr:to>
      <xdr:col>8</xdr:col>
      <xdr:colOff>226219</xdr:colOff>
      <xdr:row>15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378619</xdr:colOff>
      <xdr:row>1</xdr:row>
      <xdr:rowOff>176213</xdr:rowOff>
    </xdr:from>
    <xdr:to>
      <xdr:col>8</xdr:col>
      <xdr:colOff>73819</xdr:colOff>
      <xdr:row>16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536120</xdr:colOff>
      <xdr:row>2</xdr:row>
      <xdr:rowOff>24493</xdr:rowOff>
    </xdr:from>
    <xdr:to>
      <xdr:col>9</xdr:col>
      <xdr:colOff>133349</xdr:colOff>
      <xdr:row>16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169069</xdr:colOff>
      <xdr:row>1</xdr:row>
      <xdr:rowOff>166688</xdr:rowOff>
    </xdr:from>
    <xdr:to>
      <xdr:col>8</xdr:col>
      <xdr:colOff>473869</xdr:colOff>
      <xdr:row>16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23813</xdr:rowOff>
    </xdr:from>
    <xdr:to>
      <xdr:col>7</xdr:col>
      <xdr:colOff>304800</xdr:colOff>
      <xdr:row>17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311944</xdr:colOff>
      <xdr:row>2</xdr:row>
      <xdr:rowOff>157163</xdr:rowOff>
    </xdr:from>
    <xdr:to>
      <xdr:col>9</xdr:col>
      <xdr:colOff>7144</xdr:colOff>
      <xdr:row>17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178594</xdr:colOff>
      <xdr:row>2</xdr:row>
      <xdr:rowOff>147638</xdr:rowOff>
    </xdr:from>
    <xdr:to>
      <xdr:col>8</xdr:col>
      <xdr:colOff>483394</xdr:colOff>
      <xdr:row>17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140494</xdr:colOff>
      <xdr:row>2</xdr:row>
      <xdr:rowOff>90488</xdr:rowOff>
    </xdr:from>
    <xdr:to>
      <xdr:col>8</xdr:col>
      <xdr:colOff>445294</xdr:colOff>
      <xdr:row>16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569119</xdr:colOff>
      <xdr:row>1</xdr:row>
      <xdr:rowOff>100013</xdr:rowOff>
    </xdr:from>
    <xdr:to>
      <xdr:col>8</xdr:col>
      <xdr:colOff>264319</xdr:colOff>
      <xdr:row>15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521494</xdr:colOff>
      <xdr:row>1</xdr:row>
      <xdr:rowOff>157163</xdr:rowOff>
    </xdr:from>
    <xdr:to>
      <xdr:col>8</xdr:col>
      <xdr:colOff>216694</xdr:colOff>
      <xdr:row>16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="60" zoomScaleNormal="80" workbookViewId="0">
      <selection activeCell="P14" sqref="P14"/>
    </sheetView>
  </sheetViews>
  <sheetFormatPr defaultRowHeight="15" x14ac:dyDescent="0.25"/>
  <cols>
    <col min="1" max="1" width="3" customWidth="1"/>
    <col min="2" max="2" width="38.5703125" customWidth="1"/>
    <col min="3" max="3" width="10.85546875" customWidth="1"/>
    <col min="4" max="4" width="11.28515625" customWidth="1"/>
    <col min="5" max="5" width="11.42578125" customWidth="1"/>
    <col min="6" max="6" width="11" customWidth="1"/>
    <col min="7" max="7" width="13.85546875" customWidth="1"/>
    <col min="8" max="8" width="11.85546875" customWidth="1"/>
  </cols>
  <sheetData>
    <row r="1" spans="1:13" x14ac:dyDescent="0.25">
      <c r="J1" s="1"/>
    </row>
    <row r="2" spans="1:13" ht="15" customHeight="1" x14ac:dyDescent="0.25">
      <c r="A2" s="29" t="s">
        <v>0</v>
      </c>
      <c r="B2" s="31" t="s">
        <v>11</v>
      </c>
      <c r="C2" s="33" t="s">
        <v>1</v>
      </c>
      <c r="D2" s="31" t="s">
        <v>8</v>
      </c>
      <c r="E2" s="31"/>
      <c r="F2" s="31"/>
      <c r="G2" s="34"/>
      <c r="H2" s="34"/>
      <c r="I2" s="4"/>
      <c r="J2" s="1"/>
    </row>
    <row r="3" spans="1:13" ht="15" customHeight="1" x14ac:dyDescent="0.25">
      <c r="A3" s="29"/>
      <c r="B3" s="31"/>
      <c r="C3" s="33"/>
      <c r="D3" s="31"/>
      <c r="E3" s="31"/>
      <c r="F3" s="31"/>
      <c r="G3" s="34"/>
      <c r="H3" s="34"/>
      <c r="I3" s="4"/>
      <c r="J3" s="1"/>
    </row>
    <row r="4" spans="1:13" ht="15" customHeight="1" x14ac:dyDescent="0.25">
      <c r="A4" s="30"/>
      <c r="B4" s="32"/>
      <c r="C4" s="5" t="s">
        <v>10</v>
      </c>
      <c r="D4" s="5"/>
      <c r="E4" s="5"/>
      <c r="F4" s="5"/>
      <c r="G4" s="6"/>
      <c r="H4" s="6"/>
      <c r="I4" s="4"/>
      <c r="J4" s="1"/>
    </row>
    <row r="5" spans="1:13" ht="15" customHeight="1" x14ac:dyDescent="0.25">
      <c r="A5" s="7"/>
      <c r="B5" s="3" t="s">
        <v>9</v>
      </c>
      <c r="C5" s="5"/>
      <c r="D5" s="5"/>
      <c r="E5" s="5"/>
      <c r="F5" s="5"/>
      <c r="G5" s="6"/>
      <c r="H5" s="6"/>
      <c r="I5" s="4"/>
      <c r="J5" s="1"/>
    </row>
    <row r="6" spans="1:13" ht="43.5" customHeight="1" x14ac:dyDescent="0.25">
      <c r="A6" s="8"/>
      <c r="B6" s="9" t="s">
        <v>2</v>
      </c>
      <c r="C6" s="10" t="s">
        <v>29</v>
      </c>
      <c r="D6" s="10" t="s">
        <v>12</v>
      </c>
      <c r="E6" s="10" t="s">
        <v>25</v>
      </c>
      <c r="F6" s="10" t="s">
        <v>26</v>
      </c>
      <c r="G6" s="10" t="s">
        <v>27</v>
      </c>
      <c r="H6" s="10" t="s">
        <v>28</v>
      </c>
      <c r="I6" s="11" t="s">
        <v>3</v>
      </c>
      <c r="J6" s="1"/>
    </row>
    <row r="7" spans="1:13" ht="27" customHeight="1" x14ac:dyDescent="0.25">
      <c r="A7" s="12"/>
      <c r="B7" s="9" t="s">
        <v>6</v>
      </c>
      <c r="C7" s="13"/>
      <c r="D7" s="13">
        <v>44077</v>
      </c>
      <c r="E7" s="13">
        <v>44131</v>
      </c>
      <c r="F7" s="13">
        <v>44189</v>
      </c>
      <c r="G7" s="13">
        <v>44194</v>
      </c>
      <c r="H7" s="13">
        <v>44231</v>
      </c>
      <c r="I7" s="11"/>
      <c r="J7" s="1"/>
    </row>
    <row r="8" spans="1:13" ht="15" customHeight="1" x14ac:dyDescent="0.25">
      <c r="A8" s="8">
        <v>1</v>
      </c>
      <c r="B8" s="14" t="s">
        <v>13</v>
      </c>
      <c r="C8" s="15"/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6">
        <f>IF(COUNTBLANK(C8:H8)=10," ",AVERAGE(C8:H8))</f>
        <v>4</v>
      </c>
      <c r="J8" s="1"/>
    </row>
    <row r="9" spans="1:13" ht="15" customHeight="1" x14ac:dyDescent="0.25">
      <c r="A9" s="8">
        <v>2</v>
      </c>
      <c r="B9" s="14" t="s">
        <v>14</v>
      </c>
      <c r="C9" s="17"/>
      <c r="D9" s="17">
        <v>2</v>
      </c>
      <c r="E9" s="15">
        <v>3</v>
      </c>
      <c r="F9" s="17">
        <v>3</v>
      </c>
      <c r="G9" s="15">
        <v>3</v>
      </c>
      <c r="H9" s="18">
        <v>4</v>
      </c>
      <c r="I9" s="19">
        <f>IF(COUNTBLANK(C9:H9)=10," ",AVERAGE(C9:H9))</f>
        <v>3</v>
      </c>
      <c r="J9" s="1"/>
    </row>
    <row r="10" spans="1:13" ht="15" customHeight="1" x14ac:dyDescent="0.25">
      <c r="A10" s="8">
        <v>3</v>
      </c>
      <c r="B10" s="14" t="s">
        <v>15</v>
      </c>
      <c r="C10" s="20"/>
      <c r="D10" s="20">
        <v>4</v>
      </c>
      <c r="E10" s="15">
        <v>4</v>
      </c>
      <c r="F10" s="20">
        <v>4</v>
      </c>
      <c r="G10" s="20">
        <v>4</v>
      </c>
      <c r="H10" s="17">
        <v>4</v>
      </c>
      <c r="I10" s="21">
        <f>IF(COUNTBLANK(C10:H10)=10," ",AVERAGE(C10:H10))</f>
        <v>4</v>
      </c>
      <c r="J10" s="1"/>
    </row>
    <row r="11" spans="1:13" ht="15" customHeight="1" x14ac:dyDescent="0.25">
      <c r="A11" s="8">
        <v>4</v>
      </c>
      <c r="B11" s="14" t="s">
        <v>16</v>
      </c>
      <c r="C11" s="17"/>
      <c r="D11" s="17">
        <v>3</v>
      </c>
      <c r="E11" s="15">
        <v>4</v>
      </c>
      <c r="F11" s="17">
        <v>4</v>
      </c>
      <c r="G11" s="17">
        <v>4</v>
      </c>
      <c r="H11" s="20">
        <v>4</v>
      </c>
      <c r="I11" s="19">
        <f>IF(COUNTBLANK(C11:H11)=10," ",AVERAGE(C11:H11))</f>
        <v>3.8</v>
      </c>
      <c r="J11" s="1"/>
    </row>
    <row r="12" spans="1:13" ht="15" customHeight="1" x14ac:dyDescent="0.25">
      <c r="A12" s="8">
        <v>5</v>
      </c>
      <c r="B12" s="14" t="s">
        <v>17</v>
      </c>
      <c r="C12" s="17"/>
      <c r="D12" s="17">
        <v>5</v>
      </c>
      <c r="E12" s="17">
        <v>4</v>
      </c>
      <c r="F12" s="17">
        <v>4</v>
      </c>
      <c r="G12" s="17">
        <v>4</v>
      </c>
      <c r="H12" s="17">
        <v>4</v>
      </c>
      <c r="I12" s="19">
        <v>3</v>
      </c>
      <c r="J12" s="1"/>
    </row>
    <row r="13" spans="1:13" ht="15" customHeight="1" x14ac:dyDescent="0.25">
      <c r="A13" s="8">
        <v>6</v>
      </c>
      <c r="B13" s="14" t="s">
        <v>18</v>
      </c>
      <c r="C13" s="17"/>
      <c r="D13" s="17">
        <v>5</v>
      </c>
      <c r="E13" s="17">
        <v>5</v>
      </c>
      <c r="F13" s="17">
        <v>5</v>
      </c>
      <c r="G13" s="17">
        <v>5</v>
      </c>
      <c r="H13" s="17">
        <v>5</v>
      </c>
      <c r="I13" s="19">
        <f>IF(COUNTBLANK(C13:H13)=10," ",AVERAGE(C13:H13))</f>
        <v>5</v>
      </c>
      <c r="J13" s="1"/>
      <c r="M13" s="2"/>
    </row>
    <row r="14" spans="1:13" ht="15" customHeight="1" x14ac:dyDescent="0.25">
      <c r="A14" s="8">
        <v>7</v>
      </c>
      <c r="B14" s="14" t="s">
        <v>19</v>
      </c>
      <c r="C14" s="22"/>
      <c r="D14" s="22">
        <v>4</v>
      </c>
      <c r="E14" s="22"/>
      <c r="F14" s="22">
        <v>3</v>
      </c>
      <c r="G14" s="22">
        <v>4</v>
      </c>
      <c r="H14" s="17">
        <v>3</v>
      </c>
      <c r="I14" s="19">
        <f>IF(COUNTBLANK(C14:H14)=10," ",AVERAGE(C14:H14))</f>
        <v>3.5</v>
      </c>
      <c r="J14" s="1"/>
    </row>
    <row r="15" spans="1:13" ht="15" customHeight="1" x14ac:dyDescent="0.25">
      <c r="A15" s="8">
        <v>8</v>
      </c>
      <c r="B15" s="14" t="s">
        <v>20</v>
      </c>
      <c r="C15" s="22"/>
      <c r="D15" s="22">
        <v>4</v>
      </c>
      <c r="E15" s="22">
        <v>3</v>
      </c>
      <c r="F15" s="22">
        <v>3</v>
      </c>
      <c r="G15" s="22">
        <v>3</v>
      </c>
      <c r="H15" s="22">
        <v>3</v>
      </c>
      <c r="I15" s="19">
        <f>IF(COUNTBLANK(C15:H15)=10," ",AVERAGE(C15:H15))</f>
        <v>3.2</v>
      </c>
      <c r="J15" s="1"/>
    </row>
    <row r="16" spans="1:13" ht="15" customHeight="1" x14ac:dyDescent="0.25">
      <c r="A16" s="8">
        <v>9</v>
      </c>
      <c r="B16" s="14" t="s">
        <v>21</v>
      </c>
      <c r="C16" s="22"/>
      <c r="D16" s="22">
        <v>5</v>
      </c>
      <c r="E16" s="22">
        <v>5</v>
      </c>
      <c r="F16" s="22">
        <v>5</v>
      </c>
      <c r="G16" s="22">
        <v>4</v>
      </c>
      <c r="H16" s="22">
        <v>5</v>
      </c>
      <c r="I16" s="19">
        <f>IF(COUNTBLANK(C16:H16)=10," ",AVERAGE(C16:H16))</f>
        <v>4.8</v>
      </c>
      <c r="J16" s="1"/>
    </row>
    <row r="17" spans="1:10" ht="15" customHeight="1" x14ac:dyDescent="0.25">
      <c r="A17" s="8">
        <v>10</v>
      </c>
      <c r="B17" s="14" t="s">
        <v>22</v>
      </c>
      <c r="C17" s="22"/>
      <c r="D17" s="22"/>
      <c r="E17" s="22">
        <v>3</v>
      </c>
      <c r="F17" s="22">
        <v>3</v>
      </c>
      <c r="G17" s="22">
        <v>3</v>
      </c>
      <c r="H17" s="22">
        <v>3</v>
      </c>
      <c r="I17" s="19">
        <f>IF(COUNTBLANK(C17:H17)=10," ",AVERAGE(C17:H17))</f>
        <v>3</v>
      </c>
      <c r="J17" s="1"/>
    </row>
    <row r="18" spans="1:10" ht="15" customHeight="1" x14ac:dyDescent="0.25">
      <c r="A18" s="8">
        <v>11</v>
      </c>
      <c r="B18" s="14" t="s">
        <v>23</v>
      </c>
      <c r="C18" s="22"/>
      <c r="D18" s="22"/>
      <c r="E18" s="22">
        <v>4</v>
      </c>
      <c r="F18" s="22">
        <v>4</v>
      </c>
      <c r="G18" s="22">
        <v>4</v>
      </c>
      <c r="H18" s="22">
        <v>4</v>
      </c>
      <c r="I18" s="19">
        <f>IF(COUNTBLANK(C18:H18)=10," ",AVERAGE(C18:H18))</f>
        <v>4</v>
      </c>
      <c r="J18" s="1"/>
    </row>
    <row r="19" spans="1:10" ht="15" customHeight="1" x14ac:dyDescent="0.25">
      <c r="A19" s="8">
        <v>12</v>
      </c>
      <c r="B19" s="14" t="s">
        <v>24</v>
      </c>
      <c r="C19" s="22"/>
      <c r="D19" s="22">
        <v>4</v>
      </c>
      <c r="E19" s="22">
        <v>3</v>
      </c>
      <c r="F19" s="22">
        <v>3</v>
      </c>
      <c r="G19" s="22">
        <v>4</v>
      </c>
      <c r="H19" s="22">
        <v>3</v>
      </c>
      <c r="I19" s="19">
        <f>IF(COUNTBLANK(C19:H19)=10," ",AVERAGE(C19:H19))</f>
        <v>3.4</v>
      </c>
      <c r="J19" s="1"/>
    </row>
    <row r="20" spans="1:10" ht="15" customHeight="1" x14ac:dyDescent="0.25">
      <c r="A20" s="8">
        <v>13</v>
      </c>
      <c r="B20" s="14"/>
      <c r="C20" s="22"/>
      <c r="D20" s="22"/>
      <c r="E20" s="22"/>
      <c r="F20" s="22"/>
      <c r="G20" s="22"/>
      <c r="H20" s="22"/>
      <c r="I20" s="19" t="e">
        <f>IF(COUNTBLANK(C20:H20)=10," ",AVERAGE(C20:H20))</f>
        <v>#DIV/0!</v>
      </c>
      <c r="J20" s="1"/>
    </row>
    <row r="21" spans="1:10" ht="15" customHeight="1" x14ac:dyDescent="0.25">
      <c r="A21" s="8">
        <v>14</v>
      </c>
      <c r="B21" s="14"/>
      <c r="C21" s="22"/>
      <c r="D21" s="22"/>
      <c r="E21" s="22"/>
      <c r="F21" s="22"/>
      <c r="G21" s="22"/>
      <c r="H21" s="22"/>
      <c r="I21" s="19" t="e">
        <f>IF(COUNTBLANK(C21:H21)=10," ",AVERAGE(C21:H21))</f>
        <v>#DIV/0!</v>
      </c>
      <c r="J21" s="1"/>
    </row>
    <row r="22" spans="1:10" ht="15" customHeight="1" x14ac:dyDescent="0.25">
      <c r="A22" s="8">
        <v>15</v>
      </c>
      <c r="B22" s="14"/>
      <c r="C22" s="22"/>
      <c r="D22" s="22"/>
      <c r="E22" s="22"/>
      <c r="F22" s="22"/>
      <c r="G22" s="22"/>
      <c r="H22" s="22"/>
      <c r="I22" s="19" t="e">
        <f>IF(COUNTBLANK(C22:H22)=10," ",AVERAGE(C22:H22))</f>
        <v>#DIV/0!</v>
      </c>
      <c r="J22" s="1"/>
    </row>
    <row r="23" spans="1:10" ht="15" customHeight="1" x14ac:dyDescent="0.25">
      <c r="A23" s="8"/>
      <c r="B23" s="23"/>
      <c r="C23" s="22"/>
      <c r="D23" s="22"/>
      <c r="E23" s="22"/>
      <c r="F23" s="22"/>
      <c r="G23" s="22"/>
      <c r="H23" s="22"/>
      <c r="I23" s="19" t="e">
        <f>IF(COUNTBLANK(C23:H23)=10," ",AVERAGE(C23:H23))</f>
        <v>#DIV/0!</v>
      </c>
      <c r="J23" s="1"/>
    </row>
    <row r="24" spans="1:10" ht="15.75" x14ac:dyDescent="0.25">
      <c r="A24" s="24"/>
      <c r="B24" s="4" t="s">
        <v>3</v>
      </c>
      <c r="C24" s="25" t="e">
        <f>IF(COUNTBLANK(C8:C23)=19," ",AVERAGE(C8:C23))</f>
        <v>#DIV/0!</v>
      </c>
      <c r="D24" s="25">
        <v>3</v>
      </c>
      <c r="E24" s="25">
        <f>IF(COUNTBLANK(E8:E23)=17," ",AVERAGE(E8:E23))</f>
        <v>3.8181818181818183</v>
      </c>
      <c r="F24" s="25">
        <f>IF(COUNTBLANK(F8:F23)=18," ",AVERAGE(F8:F23))</f>
        <v>3.75</v>
      </c>
      <c r="G24" s="25">
        <f>IF(COUNTBLANK(G8:G23)=13," ",AVERAGE(G8:G23))</f>
        <v>3.8333333333333335</v>
      </c>
      <c r="H24" s="25">
        <f>IF(COUNTBLANK(H8:H23)=16," ",AVERAGE(H8:H23))</f>
        <v>3.8333333333333335</v>
      </c>
      <c r="I24" s="26" t="e">
        <f>AVERAGE(I8:I22)</f>
        <v>#DIV/0!</v>
      </c>
      <c r="J24" s="1"/>
    </row>
    <row r="25" spans="1:10" ht="15.75" x14ac:dyDescent="0.25">
      <c r="A25" s="8"/>
      <c r="B25" s="27" t="s">
        <v>4</v>
      </c>
      <c r="C25" s="28">
        <f>IF(COUNTBLANK(C8:C23)=19," ",(COUNTIF(C8:C23,5)+COUNTIF(C8:C23,4))/(19-COUNTBLANK(C8:C23)-COUNTIF(C8:C23,"н")-COUNTIF(C8:C23,"Н")))</f>
        <v>0</v>
      </c>
      <c r="D25" s="28" t="s">
        <v>7</v>
      </c>
      <c r="E25" s="28">
        <f t="shared" ref="E25:H25" si="0">IF(COUNTBLANK(E8:E23)=20," ",(COUNTIF(E8:E23,5)+COUNTIF(E8:E23,4))/(20-COUNTBLANK(E8:E23)-COUNTIF(E8:E23,"н")-COUNTIF(E8:E23,"Н")))</f>
        <v>0.46666666666666667</v>
      </c>
      <c r="F25" s="28">
        <f t="shared" si="0"/>
        <v>0.4375</v>
      </c>
      <c r="G25" s="28">
        <f t="shared" si="0"/>
        <v>0.5625</v>
      </c>
      <c r="H25" s="28">
        <f t="shared" si="0"/>
        <v>0.5</v>
      </c>
      <c r="I25" s="26"/>
      <c r="J25" s="1"/>
    </row>
    <row r="26" spans="1:10" ht="15.75" x14ac:dyDescent="0.25">
      <c r="A26" s="8"/>
      <c r="B26" s="27" t="s">
        <v>5</v>
      </c>
      <c r="C26" s="28">
        <f t="shared" ref="C26:H26" si="1">IF(COUNTBLANK(C8:C24)=19," ",(COUNTIF(C8:C24,5)+COUNTIF(C8:C24,4)+COUNTIF(C8:C24,3))/(19-COUNTBLANK(C8:C24)-COUNTIF(C8:C24,"н")-COUNTIF(C8:C24,"Н")))</f>
        <v>0</v>
      </c>
      <c r="D26" s="28">
        <f t="shared" si="1"/>
        <v>0.76923076923076927</v>
      </c>
      <c r="E26" s="28">
        <f t="shared" si="1"/>
        <v>0.7857142857142857</v>
      </c>
      <c r="F26" s="28">
        <f t="shared" si="1"/>
        <v>0.8</v>
      </c>
      <c r="G26" s="28">
        <f t="shared" si="1"/>
        <v>0.8</v>
      </c>
      <c r="H26" s="28">
        <f t="shared" si="1"/>
        <v>0.8</v>
      </c>
      <c r="I26" s="26"/>
      <c r="J26" s="1"/>
    </row>
    <row r="27" spans="1:10" x14ac:dyDescent="0.25"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protectedRanges>
    <protectedRange sqref="B2 D2 C4:D5" name="Диапазон1_1"/>
  </protectedRanges>
  <mergeCells count="4">
    <mergeCell ref="A2:A4"/>
    <mergeCell ref="B2:B4"/>
    <mergeCell ref="C2:C3"/>
    <mergeCell ref="D2:H3"/>
  </mergeCells>
  <pageMargins left="0.19685039370078741" right="0.11811023622047245" top="0.74803149606299213" bottom="0.74803149606299213" header="0.31496062992125984" footer="0.31496062992125984"/>
  <pageSetup paperSize="9" scale="51" orientation="landscape" horizont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6" sqref="M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:L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" sqref="J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J12" sqref="J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5" sqref="K14:K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провер. работы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'провер. работы'!Область_печати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2021-02-23T20:01:54Z</dcterms:modified>
</cp:coreProperties>
</file>